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075" windowHeight="9780" activeTab="1"/>
  </bookViews>
  <sheets>
    <sheet name="SOP_2010" sheetId="1" r:id="rId1"/>
    <sheet name="Total_2010" sheetId="2" r:id="rId2"/>
  </sheets>
  <definedNames/>
  <calcPr fullCalcOnLoad="1"/>
</workbook>
</file>

<file path=xl/sharedStrings.xml><?xml version="1.0" encoding="utf-8"?>
<sst xmlns="http://schemas.openxmlformats.org/spreadsheetml/2006/main" count="110" uniqueCount="42">
  <si>
    <t>Exhibit _</t>
  </si>
  <si>
    <t>Maine Public Service Company</t>
  </si>
  <si>
    <t>TY2009 Monthly Coincident Peaks</t>
  </si>
  <si>
    <t>SOP CPs - kW</t>
  </si>
  <si>
    <t>FERC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</si>
  <si>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</si>
  <si>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</si>
  <si>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</si>
  <si>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</si>
  <si>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</si>
  <si>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</si>
  <si>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</si>
  <si>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</si>
  <si>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</si>
  <si>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</si>
  <si>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</si>
  <si>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</si>
  <si>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</si>
  <si>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excludes</t>
  </si>
  <si>
    <t>Average</t>
  </si>
  <si>
    <t>D2</t>
  </si>
  <si>
    <t>Rate</t>
  </si>
  <si>
    <t>HOUR18</t>
  </si>
  <si>
    <t>HOUR11</t>
  </si>
  <si>
    <t>A</t>
  </si>
  <si>
    <t>C</t>
  </si>
  <si>
    <t>D</t>
  </si>
  <si>
    <t>ES</t>
  </si>
  <si>
    <t>EP</t>
  </si>
  <si>
    <t>EST</t>
  </si>
  <si>
    <t>EPT</t>
  </si>
  <si>
    <t>ST</t>
  </si>
  <si>
    <t>HT</t>
  </si>
  <si>
    <t>SL_T</t>
  </si>
  <si>
    <t>Total</t>
  </si>
  <si>
    <t>Small</t>
  </si>
  <si>
    <t>Medium</t>
  </si>
  <si>
    <t>Large</t>
  </si>
  <si>
    <t>Total CPs - kW</t>
  </si>
  <si>
    <t>HOUR 9</t>
  </si>
  <si>
    <t>HOUR 13</t>
  </si>
  <si>
    <t>HOUR 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</si>
</sst>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7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left"/>
    </xf>
    <xf numFmtId="1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2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3" fontId="0" fillId="35" borderId="0" xfId="0" applyNumberFormat="1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2.281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" customHeight="1">
      <c r="N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ht="12.75">
      <c r="U5" s="4"/>
    </row>
    <row r="6" spans="3:19" ht="12.75">
      <c r="C6" s="5">
        <v>2010</v>
      </c>
      <c r="D6" s="5">
        <v>2010</v>
      </c>
      <c r="E6" s="5">
        <v>2010</v>
      </c>
      <c r="F6" s="5">
        <v>2010</v>
      </c>
      <c r="G6" s="5">
        <v>2010</v>
      </c>
      <c r="H6" s="5">
        <v>2010</v>
      </c>
      <c r="I6" s="5">
        <v>2010</v>
      </c>
      <c r="J6" s="5">
        <v>2010</v>
      </c>
      <c r="K6" s="5">
        <v>2010</v>
      </c>
      <c r="L6" s="5">
        <v>2010</v>
      </c>
      <c r="M6" s="5">
        <v>2010</v>
      </c>
      <c r="N6" s="5">
        <v>2010</v>
      </c>
      <c r="O6" s="5">
        <v>2010</v>
      </c>
      <c r="P6" s="6"/>
      <c r="Q6" s="7"/>
      <c r="R6" s="5">
        <v>2010</v>
      </c>
      <c r="S6" s="6" t="s">
        <v>4</v>
      </c>
    </row>
    <row r="7" spans="3:19" ht="12.75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3:19" ht="12.75">
      <c r="C8" s="6">
        <v>13</v>
      </c>
      <c r="D8" s="6">
        <v>2</v>
      </c>
      <c r="E8" s="6">
        <v>29</v>
      </c>
      <c r="F8" s="6">
        <v>1</v>
      </c>
      <c r="G8" s="6">
        <v>25</v>
      </c>
      <c r="H8" s="6">
        <v>21</v>
      </c>
      <c r="I8" s="6"/>
      <c r="J8" s="6"/>
      <c r="K8" s="6"/>
      <c r="L8" s="6"/>
      <c r="M8" s="6"/>
      <c r="N8" s="6"/>
      <c r="O8" s="6" t="s">
        <v>19</v>
      </c>
      <c r="P8" s="6"/>
      <c r="Q8" s="7"/>
      <c r="R8" s="6" t="s">
        <v>19</v>
      </c>
      <c r="S8" s="6" t="s">
        <v>20</v>
      </c>
    </row>
    <row r="9" spans="1:19" ht="13.5" customHeight="1">
      <c r="A9" s="8" t="s">
        <v>21</v>
      </c>
      <c r="C9" s="9" t="s">
        <v>22</v>
      </c>
      <c r="D9" s="9" t="s">
        <v>22</v>
      </c>
      <c r="E9" s="10" t="s">
        <v>23</v>
      </c>
      <c r="F9" s="10" t="s">
        <v>39</v>
      </c>
      <c r="G9" s="10" t="s">
        <v>40</v>
      </c>
      <c r="H9" s="10" t="s">
        <v>41</v>
      </c>
      <c r="I9" s="11"/>
      <c r="J9" s="11"/>
      <c r="K9" s="11"/>
      <c r="L9" s="11"/>
      <c r="M9" s="11"/>
      <c r="N9" s="11"/>
      <c r="O9" s="6"/>
      <c r="P9" s="6"/>
      <c r="Q9" s="7"/>
      <c r="R9" s="6"/>
      <c r="S9" s="6"/>
    </row>
    <row r="10" spans="1:19" ht="13.5" customHeight="1">
      <c r="A10" s="12" t="s">
        <v>24</v>
      </c>
      <c r="C10" s="13">
        <v>34065.125</v>
      </c>
      <c r="D10" s="13">
        <v>37117.38671875</v>
      </c>
      <c r="E10" s="13">
        <v>22362.1171875</v>
      </c>
      <c r="F10" s="13">
        <v>21191.3125</v>
      </c>
      <c r="G10" s="13">
        <v>19304.60546875</v>
      </c>
      <c r="H10" s="13">
        <v>23144.5703125</v>
      </c>
      <c r="I10" s="13"/>
      <c r="J10" s="13"/>
      <c r="K10" s="13"/>
      <c r="L10" s="13"/>
      <c r="M10" s="13"/>
      <c r="N10" s="13"/>
      <c r="O10" s="14">
        <f aca="true" t="shared" si="0" ref="O10:O19">+AVERAGE(C10:N10)</f>
        <v>26197.51953125</v>
      </c>
      <c r="P10" s="15">
        <f aca="true" t="shared" si="1" ref="P10:P19">+O10/$O$21</f>
        <v>0.4265494574821324</v>
      </c>
      <c r="Q10" s="16" t="s">
        <v>24</v>
      </c>
      <c r="R10" s="6">
        <f>+O10</f>
        <v>26197.51953125</v>
      </c>
      <c r="S10" s="15">
        <f aca="true" t="shared" si="2" ref="S10:S19">+R10/$R$21</f>
        <v>0.4295182244179252</v>
      </c>
    </row>
    <row r="11" spans="1:19" ht="13.5" customHeight="1">
      <c r="A11" s="12" t="s">
        <v>25</v>
      </c>
      <c r="C11" s="13">
        <v>15119.718631794209</v>
      </c>
      <c r="D11" s="13">
        <v>13596.993293746487</v>
      </c>
      <c r="E11" s="13">
        <v>14413.49605601634</v>
      </c>
      <c r="F11" s="13">
        <v>12590.301864856088</v>
      </c>
      <c r="G11" s="13">
        <v>17743.90932066905</v>
      </c>
      <c r="H11" s="13">
        <v>16015.265345999329</v>
      </c>
      <c r="I11" s="13"/>
      <c r="J11" s="13"/>
      <c r="K11" s="13"/>
      <c r="L11" s="13"/>
      <c r="M11" s="13"/>
      <c r="N11" s="13"/>
      <c r="O11" s="14">
        <f t="shared" si="0"/>
        <v>14913.280752180252</v>
      </c>
      <c r="P11" s="15">
        <f t="shared" si="1"/>
        <v>0.24281885949290444</v>
      </c>
      <c r="Q11" s="16" t="s">
        <v>25</v>
      </c>
      <c r="R11" s="6">
        <f>+O11</f>
        <v>14913.280752180252</v>
      </c>
      <c r="S11" s="15">
        <f t="shared" si="2"/>
        <v>0.24450886891339385</v>
      </c>
    </row>
    <row r="12" spans="1:19" ht="13.5" customHeight="1">
      <c r="A12" s="12" t="s">
        <v>26</v>
      </c>
      <c r="C12" s="13">
        <v>365.6187514760907</v>
      </c>
      <c r="D12" s="13">
        <v>370.50284864091174</v>
      </c>
      <c r="E12" s="13">
        <v>404.7354732194604</v>
      </c>
      <c r="F12" s="13">
        <v>347.9893529479122</v>
      </c>
      <c r="G12" s="13">
        <v>538.3776666356475</v>
      </c>
      <c r="H12" s="13">
        <v>519.8204389127702</v>
      </c>
      <c r="I12" s="13"/>
      <c r="J12" s="13"/>
      <c r="K12" s="13"/>
      <c r="L12" s="13"/>
      <c r="M12" s="13"/>
      <c r="N12" s="13"/>
      <c r="O12" s="14">
        <f t="shared" si="0"/>
        <v>424.50742197213214</v>
      </c>
      <c r="P12" s="15">
        <f t="shared" si="1"/>
        <v>0.006911853250967375</v>
      </c>
      <c r="Q12" s="16" t="s">
        <v>26</v>
      </c>
      <c r="R12" s="6">
        <v>0</v>
      </c>
      <c r="S12" s="15">
        <f t="shared" si="2"/>
        <v>0</v>
      </c>
    </row>
    <row r="13" spans="1:19" ht="13.5" customHeight="1">
      <c r="A13" s="12" t="s">
        <v>27</v>
      </c>
      <c r="C13" s="13">
        <v>9792.541409011572</v>
      </c>
      <c r="D13" s="13">
        <v>9252.332202090038</v>
      </c>
      <c r="E13" s="13">
        <v>11738.518375827063</v>
      </c>
      <c r="F13" s="13">
        <v>9754.286684323015</v>
      </c>
      <c r="G13" s="13">
        <v>9959.598235882682</v>
      </c>
      <c r="H13" s="13">
        <v>9601.175196232474</v>
      </c>
      <c r="I13" s="13"/>
      <c r="J13" s="13"/>
      <c r="K13" s="13"/>
      <c r="L13" s="13"/>
      <c r="M13" s="13"/>
      <c r="N13" s="13"/>
      <c r="O13" s="14">
        <f t="shared" si="0"/>
        <v>10016.408683894473</v>
      </c>
      <c r="P13" s="15">
        <f t="shared" si="1"/>
        <v>0.16308771847418668</v>
      </c>
      <c r="Q13" s="16" t="s">
        <v>27</v>
      </c>
      <c r="R13" s="6">
        <f aca="true" t="shared" si="3" ref="R13:R19">+O13</f>
        <v>10016.408683894473</v>
      </c>
      <c r="S13" s="15">
        <f t="shared" si="2"/>
        <v>0.16422280238473258</v>
      </c>
    </row>
    <row r="14" spans="1:19" ht="13.5" customHeight="1">
      <c r="A14" s="12" t="s">
        <v>28</v>
      </c>
      <c r="C14" s="13">
        <v>1466.4094653170243</v>
      </c>
      <c r="D14" s="13">
        <v>1388.5016831028677</v>
      </c>
      <c r="E14" s="13">
        <v>1883.983706997678</v>
      </c>
      <c r="F14" s="13">
        <v>1625.8859383576275</v>
      </c>
      <c r="G14" s="13">
        <v>1529.900119982834</v>
      </c>
      <c r="H14" s="13">
        <v>1428.9309629777322</v>
      </c>
      <c r="I14" s="13"/>
      <c r="J14" s="13"/>
      <c r="K14" s="13"/>
      <c r="L14" s="13"/>
      <c r="M14" s="13"/>
      <c r="N14" s="13"/>
      <c r="O14" s="14">
        <f t="shared" si="0"/>
        <v>1553.935312789294</v>
      </c>
      <c r="P14" s="15">
        <f t="shared" si="1"/>
        <v>0.025301260443452923</v>
      </c>
      <c r="Q14" s="7" t="s">
        <v>28</v>
      </c>
      <c r="R14" s="6">
        <f t="shared" si="3"/>
        <v>1553.935312789294</v>
      </c>
      <c r="S14" s="15">
        <f t="shared" si="2"/>
        <v>0.02547735619066543</v>
      </c>
    </row>
    <row r="15" spans="1:19" ht="13.5" customHeight="1">
      <c r="A15" s="12" t="s">
        <v>29</v>
      </c>
      <c r="B15" s="12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/>
      <c r="J15" s="13"/>
      <c r="K15" s="13"/>
      <c r="L15" s="13"/>
      <c r="M15" s="13"/>
      <c r="N15" s="13"/>
      <c r="O15" s="14">
        <f t="shared" si="0"/>
        <v>0</v>
      </c>
      <c r="P15" s="15">
        <f t="shared" si="1"/>
        <v>0</v>
      </c>
      <c r="Q15" s="12" t="s">
        <v>29</v>
      </c>
      <c r="R15" s="6">
        <f t="shared" si="3"/>
        <v>0</v>
      </c>
      <c r="S15" s="15">
        <f t="shared" si="2"/>
        <v>0</v>
      </c>
    </row>
    <row r="16" spans="1:19" ht="13.5" customHeight="1">
      <c r="A16" s="12" t="s">
        <v>30</v>
      </c>
      <c r="B16" s="12"/>
      <c r="C16" s="13">
        <v>953.055286407471</v>
      </c>
      <c r="D16" s="13">
        <v>981.617820739746</v>
      </c>
      <c r="E16" s="13">
        <v>1197.12854003906</v>
      </c>
      <c r="F16" s="13">
        <v>1153.419921875</v>
      </c>
      <c r="G16" s="13">
        <v>1037.2692565918</v>
      </c>
      <c r="H16" s="13">
        <v>1081.02912902832</v>
      </c>
      <c r="I16" s="13"/>
      <c r="J16" s="13"/>
      <c r="K16" s="13"/>
      <c r="L16" s="13"/>
      <c r="M16" s="13"/>
      <c r="N16" s="13"/>
      <c r="O16" s="14">
        <f t="shared" si="0"/>
        <v>1067.2533257802331</v>
      </c>
      <c r="P16" s="15">
        <f t="shared" si="1"/>
        <v>0.017377077496383817</v>
      </c>
      <c r="Q16" s="12" t="s">
        <v>30</v>
      </c>
      <c r="R16" s="6">
        <f t="shared" si="3"/>
        <v>1067.2533257802331</v>
      </c>
      <c r="S16" s="15">
        <f t="shared" si="2"/>
        <v>0.01749802125145619</v>
      </c>
    </row>
    <row r="17" spans="1:19" ht="13.5" customHeight="1">
      <c r="A17" s="12" t="s">
        <v>31</v>
      </c>
      <c r="C17" s="13">
        <v>1113.5467376709</v>
      </c>
      <c r="D17" s="13">
        <v>1136.79858398438</v>
      </c>
      <c r="E17" s="13">
        <v>2505.75247192383</v>
      </c>
      <c r="F17" s="13">
        <v>2115.63455200195</v>
      </c>
      <c r="G17" s="13">
        <v>2499.86964416504</v>
      </c>
      <c r="H17" s="13">
        <v>2337.46101760864</v>
      </c>
      <c r="I17" s="13"/>
      <c r="J17" s="13"/>
      <c r="K17" s="13"/>
      <c r="L17" s="13"/>
      <c r="M17" s="13"/>
      <c r="N17" s="13"/>
      <c r="O17" s="14">
        <f t="shared" si="0"/>
        <v>1951.51050122579</v>
      </c>
      <c r="P17" s="15">
        <f t="shared" si="1"/>
        <v>0.03177460158300822</v>
      </c>
      <c r="Q17" s="16" t="s">
        <v>31</v>
      </c>
      <c r="R17" s="6">
        <f t="shared" si="3"/>
        <v>1951.51050122579</v>
      </c>
      <c r="S17" s="15">
        <f t="shared" si="2"/>
        <v>0.03199575152218397</v>
      </c>
    </row>
    <row r="18" spans="1:19" ht="13.5" customHeight="1">
      <c r="A18" s="12" t="s">
        <v>32</v>
      </c>
      <c r="C18" s="13">
        <v>4711.76629638672</v>
      </c>
      <c r="D18" s="13">
        <v>4975.68518066406</v>
      </c>
      <c r="E18" s="13">
        <v>4766.14385986328</v>
      </c>
      <c r="F18" s="13">
        <v>5343.40252685547</v>
      </c>
      <c r="G18" s="13">
        <v>4943.48486328125</v>
      </c>
      <c r="H18" s="13">
        <v>4978.78039550781</v>
      </c>
      <c r="I18" s="13"/>
      <c r="J18" s="13"/>
      <c r="K18" s="13"/>
      <c r="L18" s="13"/>
      <c r="M18" s="13"/>
      <c r="N18" s="13"/>
      <c r="O18" s="14">
        <f t="shared" si="0"/>
        <v>4953.210520426431</v>
      </c>
      <c r="P18" s="15">
        <f t="shared" si="1"/>
        <v>0.08064844680285173</v>
      </c>
      <c r="Q18" s="16" t="s">
        <v>32</v>
      </c>
      <c r="R18" s="6">
        <f t="shared" si="3"/>
        <v>4953.210520426431</v>
      </c>
      <c r="S18" s="15">
        <f t="shared" si="2"/>
        <v>0.08120975672387391</v>
      </c>
    </row>
    <row r="19" spans="1:19" ht="13.5" customHeight="1">
      <c r="A19" s="12" t="s">
        <v>33</v>
      </c>
      <c r="C19" s="13">
        <v>918.415832519531</v>
      </c>
      <c r="D19" s="13">
        <v>1119.67761230469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4">
        <f t="shared" si="0"/>
        <v>339.68224080403684</v>
      </c>
      <c r="P19" s="15">
        <f t="shared" si="1"/>
        <v>0.005530724974112218</v>
      </c>
      <c r="Q19" s="16" t="s">
        <v>33</v>
      </c>
      <c r="R19" s="6">
        <f t="shared" si="3"/>
        <v>339.68224080403684</v>
      </c>
      <c r="S19" s="15">
        <f t="shared" si="2"/>
        <v>0.00556921859576873</v>
      </c>
    </row>
    <row r="20" spans="1:19" ht="13.5" customHeight="1">
      <c r="A20" s="12"/>
      <c r="O20" s="14"/>
      <c r="P20" s="14"/>
      <c r="Q20" s="7"/>
      <c r="R20" s="6"/>
      <c r="S20" s="14"/>
    </row>
    <row r="21" spans="1:19" ht="12.75">
      <c r="A21" s="17" t="s">
        <v>34</v>
      </c>
      <c r="C21" s="17">
        <f aca="true" t="shared" si="4" ref="C21:P21">+SUM(C10:C19)</f>
        <v>68506.19741058353</v>
      </c>
      <c r="D21" s="17">
        <f t="shared" si="4"/>
        <v>69939.49594402319</v>
      </c>
      <c r="E21" s="17">
        <f t="shared" si="4"/>
        <v>59271.87567138671</v>
      </c>
      <c r="F21" s="17">
        <f t="shared" si="4"/>
        <v>54122.23334121706</v>
      </c>
      <c r="G21" s="17">
        <f t="shared" si="4"/>
        <v>57557.014575958296</v>
      </c>
      <c r="H21" s="17">
        <f t="shared" si="4"/>
        <v>59107.03279876708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4">
        <f t="shared" si="4"/>
        <v>61417.30829032265</v>
      </c>
      <c r="P21" s="15">
        <f t="shared" si="4"/>
        <v>0.9999999999999999</v>
      </c>
      <c r="Q21" s="7" t="s">
        <v>34</v>
      </c>
      <c r="R21" s="6">
        <f>+SUM(R10:R19)</f>
        <v>60992.80086835052</v>
      </c>
      <c r="S21" s="15">
        <f>+SUM(S10:S19)</f>
        <v>0.9999999999999997</v>
      </c>
    </row>
    <row r="22" spans="3:14" ht="12.75">
      <c r="C22" s="18">
        <f aca="true" t="shared" si="5" ref="C22:N22">+C21/(+MAX($C$21:$N$21))</f>
        <v>0.9795065933190765</v>
      </c>
      <c r="D22" s="18">
        <f t="shared" si="5"/>
        <v>1</v>
      </c>
      <c r="E22" s="18">
        <f t="shared" si="5"/>
        <v>0.8474735894411589</v>
      </c>
      <c r="F22" s="18">
        <f t="shared" si="5"/>
        <v>0.7738436288493465</v>
      </c>
      <c r="G22" s="18">
        <f t="shared" si="5"/>
        <v>0.8229543807696964</v>
      </c>
      <c r="H22" s="18">
        <f t="shared" si="5"/>
        <v>0.8451166540587313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</row>
    <row r="23" spans="1:19" ht="12.75">
      <c r="A23" s="7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7"/>
      <c r="P23" s="7"/>
      <c r="Q23" s="7"/>
      <c r="R23" s="7"/>
      <c r="S23" s="7"/>
    </row>
    <row r="26" spans="1:16" ht="12.75">
      <c r="A26" s="4" t="s">
        <v>35</v>
      </c>
      <c r="C26" s="1">
        <f aca="true" t="shared" si="6" ref="C26:O26">+C10+C11+C12+C19</f>
        <v>50468.87821578983</v>
      </c>
      <c r="D26" s="1">
        <f t="shared" si="6"/>
        <v>52204.56047344209</v>
      </c>
      <c r="E26" s="1">
        <f t="shared" si="6"/>
        <v>37180.348716735796</v>
      </c>
      <c r="F26" s="1">
        <f t="shared" si="6"/>
        <v>34129.603717804</v>
      </c>
      <c r="G26" s="1">
        <f t="shared" si="6"/>
        <v>37586.892456054695</v>
      </c>
      <c r="H26" s="1">
        <f t="shared" si="6"/>
        <v>39679.6560974121</v>
      </c>
      <c r="I26" s="1">
        <f t="shared" si="6"/>
        <v>0</v>
      </c>
      <c r="J26" s="1">
        <f t="shared" si="6"/>
        <v>0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41874.98994620643</v>
      </c>
      <c r="P26" s="20">
        <f>+O26/Total_2010!$O$21</f>
        <v>1.0423120651941162</v>
      </c>
    </row>
    <row r="27" ht="12.75">
      <c r="A27" s="4"/>
    </row>
    <row r="28" spans="1:16" ht="12.75">
      <c r="A28" s="4" t="s">
        <v>36</v>
      </c>
      <c r="C28" s="1">
        <f aca="true" t="shared" si="7" ref="C28:O28">+C13+C14</f>
        <v>11258.950874328597</v>
      </c>
      <c r="D28" s="1">
        <f t="shared" si="7"/>
        <v>10640.833885192906</v>
      </c>
      <c r="E28" s="1">
        <f t="shared" si="7"/>
        <v>13622.502082824742</v>
      </c>
      <c r="F28" s="1">
        <f t="shared" si="7"/>
        <v>11380.172622680642</v>
      </c>
      <c r="G28" s="1">
        <f t="shared" si="7"/>
        <v>11489.498355865517</v>
      </c>
      <c r="H28" s="1">
        <f t="shared" si="7"/>
        <v>11030.106159210207</v>
      </c>
      <c r="I28" s="1">
        <f t="shared" si="7"/>
        <v>0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1">
        <f t="shared" si="7"/>
        <v>0</v>
      </c>
      <c r="N28" s="1">
        <f t="shared" si="7"/>
        <v>0</v>
      </c>
      <c r="O28" s="1">
        <f t="shared" si="7"/>
        <v>11570.343996683767</v>
      </c>
      <c r="P28" s="20">
        <f>+O28/Total_2010!$O$21</f>
        <v>0.28799789950235777</v>
      </c>
    </row>
    <row r="29" ht="12.75">
      <c r="A29" s="4"/>
    </row>
    <row r="30" spans="1:16" ht="12.75">
      <c r="A30" s="4" t="s">
        <v>37</v>
      </c>
      <c r="C30" s="1">
        <f aca="true" t="shared" si="8" ref="C30:O30">+C15+C16+C17+C18</f>
        <v>6778.368320465091</v>
      </c>
      <c r="D30" s="1">
        <f t="shared" si="8"/>
        <v>7094.101585388185</v>
      </c>
      <c r="E30" s="1">
        <f t="shared" si="8"/>
        <v>8469.02487182617</v>
      </c>
      <c r="F30" s="1">
        <f t="shared" si="8"/>
        <v>8612.45700073242</v>
      </c>
      <c r="G30" s="1">
        <f t="shared" si="8"/>
        <v>8480.62376403809</v>
      </c>
      <c r="H30" s="1">
        <f t="shared" si="8"/>
        <v>8397.27054214477</v>
      </c>
      <c r="I30" s="1">
        <f t="shared" si="8"/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 t="shared" si="8"/>
        <v>7971.974347432454</v>
      </c>
      <c r="P30" s="20">
        <f>+O30/Total_2010!$O$21</f>
        <v>0.19843073530097885</v>
      </c>
    </row>
    <row r="32" s="17" customFormat="1" ht="12.75"/>
    <row r="33" s="17" customFormat="1" ht="12.75"/>
    <row r="34" s="17" customFormat="1" ht="12.75"/>
    <row r="35" s="17" customFormat="1" ht="12.75"/>
    <row r="36" spans="3:14" s="17" customFormat="1" ht="12.7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3:14" s="17" customFormat="1" ht="12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3:14" s="17" customFormat="1" ht="12.7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="17" customFormat="1" ht="12.75">
      <c r="O39" s="1"/>
    </row>
    <row r="40" s="17" customFormat="1" ht="12.75">
      <c r="P40" s="21"/>
    </row>
    <row r="41" spans="3:16" s="17" customFormat="1" ht="12.7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P41" s="21"/>
    </row>
    <row r="42" spans="1:16" s="17" customFormat="1" ht="12.75">
      <c r="A42" s="1"/>
      <c r="B42" s="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P42" s="21"/>
    </row>
    <row r="43" spans="1:16" s="17" customFormat="1" ht="12.75">
      <c r="A43" s="1"/>
      <c r="B43" s="1"/>
      <c r="N43" s="1"/>
      <c r="P43" s="21"/>
    </row>
    <row r="44" spans="1:15" s="17" customFormat="1" ht="12.75">
      <c r="A44" s="22"/>
      <c r="B44" s="1"/>
      <c r="N44" s="1"/>
      <c r="O44" s="1"/>
    </row>
    <row r="45" spans="1:15" s="17" customFormat="1" ht="12.75">
      <c r="A45" s="1"/>
      <c r="B45" s="1"/>
      <c r="N45" s="1"/>
      <c r="O45" s="1"/>
    </row>
    <row r="46" spans="1:15" s="17" customFormat="1" ht="12.75">
      <c r="A46" s="1"/>
      <c r="B46" s="1"/>
      <c r="N46" s="1"/>
      <c r="O46" s="1"/>
    </row>
    <row r="47" spans="1:15" s="17" customFormat="1" ht="12.75">
      <c r="A47" s="1"/>
      <c r="B47" s="1"/>
      <c r="N47" s="1"/>
      <c r="O47" s="1"/>
    </row>
    <row r="48" spans="1:15" s="17" customFormat="1" ht="12.75">
      <c r="A48" s="1"/>
      <c r="B48" s="1"/>
      <c r="N48" s="1"/>
      <c r="O48" s="1"/>
    </row>
    <row r="49" s="17" customFormat="1" ht="12.75">
      <c r="N49" s="1"/>
    </row>
    <row r="50" spans="1:2" s="17" customFormat="1" ht="12.75">
      <c r="A50" s="23"/>
      <c r="B50" s="24"/>
    </row>
    <row r="51" spans="1:2" s="17" customFormat="1" ht="12.75">
      <c r="A51" s="24"/>
      <c r="B51" s="24"/>
    </row>
    <row r="52" spans="1:2" s="17" customFormat="1" ht="12.75">
      <c r="A52" s="24"/>
      <c r="B52" s="24"/>
    </row>
    <row r="53" spans="1:2" s="17" customFormat="1" ht="12.75">
      <c r="A53" s="24"/>
      <c r="B53" s="24"/>
    </row>
    <row r="54" spans="1:2" s="17" customFormat="1" ht="12.75">
      <c r="A54" s="24"/>
      <c r="B54" s="24"/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9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13.14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9.7109375" style="1" customWidth="1"/>
    <col min="18" max="20" width="9.140625" style="1" customWidth="1"/>
    <col min="21" max="21" width="9.8515625" style="1" bestFit="1" customWidth="1"/>
    <col min="22" max="22" width="10.8515625" style="1" bestFit="1" customWidth="1"/>
    <col min="23" max="24" width="9.140625" style="1" customWidth="1"/>
    <col min="25" max="25" width="9.8515625" style="1" bestFit="1" customWidth="1"/>
    <col min="26" max="27" width="9.140625" style="1" customWidth="1"/>
    <col min="28" max="28" width="9.8515625" style="1" bestFit="1" customWidth="1"/>
    <col min="29" max="16384" width="9.140625" style="1" customWidth="1"/>
  </cols>
  <sheetData>
    <row r="1" ht="12.75">
      <c r="N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.75">
      <c r="A4" s="2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21:24" ht="12.75">
      <c r="U5" s="29"/>
      <c r="V5" s="30"/>
      <c r="W5" s="30"/>
      <c r="X5" s="30"/>
    </row>
    <row r="6" spans="3:19" ht="12.75">
      <c r="C6" s="5">
        <v>2010</v>
      </c>
      <c r="D6" s="5">
        <v>2010</v>
      </c>
      <c r="E6" s="5">
        <v>2010</v>
      </c>
      <c r="F6" s="5">
        <v>2010</v>
      </c>
      <c r="G6" s="5">
        <v>2010</v>
      </c>
      <c r="H6" s="5">
        <v>2010</v>
      </c>
      <c r="I6" s="5">
        <v>2010</v>
      </c>
      <c r="J6" s="5">
        <v>2010</v>
      </c>
      <c r="K6" s="5">
        <v>2010</v>
      </c>
      <c r="L6" s="5">
        <v>2010</v>
      </c>
      <c r="M6" s="5">
        <v>2010</v>
      </c>
      <c r="N6" s="5">
        <v>2010</v>
      </c>
      <c r="O6" s="5">
        <v>2010</v>
      </c>
      <c r="P6" s="6"/>
      <c r="Q6" s="7"/>
      <c r="R6" s="5">
        <v>2010</v>
      </c>
      <c r="S6" s="6" t="s">
        <v>4</v>
      </c>
    </row>
    <row r="7" spans="3:19" ht="12.75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3:19" ht="12.75">
      <c r="C8" s="6">
        <v>13</v>
      </c>
      <c r="D8" s="6">
        <v>2</v>
      </c>
      <c r="E8" s="6">
        <v>29</v>
      </c>
      <c r="F8" s="6">
        <v>1</v>
      </c>
      <c r="G8" s="6">
        <v>25</v>
      </c>
      <c r="H8" s="6">
        <v>21</v>
      </c>
      <c r="I8" s="6"/>
      <c r="J8" s="6"/>
      <c r="K8" s="6"/>
      <c r="L8" s="6"/>
      <c r="M8" s="6"/>
      <c r="N8" s="6"/>
      <c r="O8" s="6" t="s">
        <v>19</v>
      </c>
      <c r="P8" s="6"/>
      <c r="Q8" s="7"/>
      <c r="R8" s="6" t="s">
        <v>19</v>
      </c>
      <c r="S8" s="6" t="s">
        <v>20</v>
      </c>
    </row>
    <row r="9" spans="1:19" ht="13.5" customHeight="1">
      <c r="A9" s="8" t="s">
        <v>21</v>
      </c>
      <c r="C9" s="9" t="s">
        <v>22</v>
      </c>
      <c r="D9" s="9" t="s">
        <v>22</v>
      </c>
      <c r="E9" s="10" t="s">
        <v>23</v>
      </c>
      <c r="F9" s="10" t="s">
        <v>39</v>
      </c>
      <c r="G9" s="10" t="s">
        <v>40</v>
      </c>
      <c r="H9" s="10" t="s">
        <v>41</v>
      </c>
      <c r="I9" s="11"/>
      <c r="J9" s="11"/>
      <c r="K9" s="11"/>
      <c r="L9" s="11"/>
      <c r="M9" s="11"/>
      <c r="N9" s="11"/>
      <c r="O9" s="6"/>
      <c r="P9" s="6"/>
      <c r="Q9" s="7"/>
      <c r="R9" s="6"/>
      <c r="S9" s="6"/>
    </row>
    <row r="10" spans="1:24" ht="13.5" customHeight="1">
      <c r="A10" s="12" t="s">
        <v>24</v>
      </c>
      <c r="C10" s="13">
        <v>34069.1858711243</v>
      </c>
      <c r="D10" s="13">
        <v>37121.7810554504</v>
      </c>
      <c r="E10" s="13">
        <v>22364.8280808926</v>
      </c>
      <c r="F10" s="13">
        <v>21193.8781106472</v>
      </c>
      <c r="G10" s="13">
        <v>19306.6179258823</v>
      </c>
      <c r="H10" s="13">
        <v>23146.8439638615</v>
      </c>
      <c r="I10" s="13"/>
      <c r="J10" s="13"/>
      <c r="K10" s="13"/>
      <c r="L10" s="13"/>
      <c r="M10" s="13"/>
      <c r="N10" s="13"/>
      <c r="O10" s="6">
        <f aca="true" t="shared" si="0" ref="O10:O19">+AVERAGE(C10:N10)</f>
        <v>26200.52250130972</v>
      </c>
      <c r="P10" s="25">
        <f aca="true" t="shared" si="1" ref="P10:P19">+O10/$O$21</f>
        <v>0.6521582632637516</v>
      </c>
      <c r="Q10" s="16" t="s">
        <v>24</v>
      </c>
      <c r="R10" s="6">
        <f>+O10</f>
        <v>26200.52250130972</v>
      </c>
      <c r="S10" s="25">
        <f aca="true" t="shared" si="2" ref="S10:S19">+R10/$R$21</f>
        <v>0.32782073445199383</v>
      </c>
      <c r="X10" s="22"/>
    </row>
    <row r="11" spans="1:24" ht="13.5" customHeight="1">
      <c r="A11" s="12" t="s">
        <v>25</v>
      </c>
      <c r="C11" s="13">
        <v>15184.054360934835</v>
      </c>
      <c r="D11" s="13">
        <v>13653.265777755267</v>
      </c>
      <c r="E11" s="13">
        <v>14490.585966829842</v>
      </c>
      <c r="F11" s="13">
        <v>12683.961028824113</v>
      </c>
      <c r="G11" s="13">
        <v>17861.384360577067</v>
      </c>
      <c r="H11" s="13">
        <v>16101.292637139808</v>
      </c>
      <c r="I11" s="13"/>
      <c r="J11" s="13"/>
      <c r="K11" s="13"/>
      <c r="L11" s="13"/>
      <c r="M11" s="13"/>
      <c r="N11" s="13"/>
      <c r="O11" s="6">
        <f t="shared" si="0"/>
        <v>14995.757355343487</v>
      </c>
      <c r="P11" s="25">
        <f t="shared" si="1"/>
        <v>0.3732600016925835</v>
      </c>
      <c r="Q11" s="16" t="s">
        <v>25</v>
      </c>
      <c r="R11" s="6">
        <f>+O11</f>
        <v>14995.757355343487</v>
      </c>
      <c r="S11" s="25">
        <f t="shared" si="2"/>
        <v>0.18762679979557095</v>
      </c>
      <c r="X11" s="22"/>
    </row>
    <row r="12" spans="1:24" ht="13.5" customHeight="1">
      <c r="A12" s="12" t="s">
        <v>26</v>
      </c>
      <c r="C12" s="13">
        <v>367.1744913371643</v>
      </c>
      <c r="D12" s="13">
        <v>372.03621084643265</v>
      </c>
      <c r="E12" s="13">
        <v>406.9001820043582</v>
      </c>
      <c r="F12" s="13">
        <v>350.57804321258743</v>
      </c>
      <c r="G12" s="13">
        <v>541.9420411334328</v>
      </c>
      <c r="H12" s="13">
        <v>522.6126963791936</v>
      </c>
      <c r="I12" s="13"/>
      <c r="J12" s="13"/>
      <c r="K12" s="13"/>
      <c r="L12" s="13"/>
      <c r="M12" s="13"/>
      <c r="N12" s="13"/>
      <c r="O12" s="6">
        <f t="shared" si="0"/>
        <v>426.8739441521948</v>
      </c>
      <c r="P12" s="25">
        <f t="shared" si="1"/>
        <v>0.010625336576281135</v>
      </c>
      <c r="Q12" s="16" t="s">
        <v>26</v>
      </c>
      <c r="R12" s="6">
        <v>0</v>
      </c>
      <c r="S12" s="25">
        <f t="shared" si="2"/>
        <v>0</v>
      </c>
      <c r="X12" s="22"/>
    </row>
    <row r="13" spans="1:24" ht="13.5" customHeight="1">
      <c r="A13" s="12" t="s">
        <v>27</v>
      </c>
      <c r="C13" s="13">
        <v>15055.760910617959</v>
      </c>
      <c r="D13" s="13">
        <v>15041.821428028625</v>
      </c>
      <c r="E13" s="13">
        <v>16789.174174912325</v>
      </c>
      <c r="F13" s="13">
        <v>15172.968583819686</v>
      </c>
      <c r="G13" s="13">
        <v>16589.93675017099</v>
      </c>
      <c r="H13" s="13">
        <v>15470.763255913072</v>
      </c>
      <c r="I13" s="13"/>
      <c r="J13" s="13"/>
      <c r="K13" s="13"/>
      <c r="L13" s="13"/>
      <c r="M13" s="13"/>
      <c r="N13" s="13"/>
      <c r="O13" s="6">
        <f t="shared" si="0"/>
        <v>15686.737517243777</v>
      </c>
      <c r="P13" s="25">
        <f t="shared" si="1"/>
        <v>0.39045921679648354</v>
      </c>
      <c r="Q13" s="16" t="s">
        <v>27</v>
      </c>
      <c r="R13" s="6">
        <f aca="true" t="shared" si="3" ref="R13:R19">+O13</f>
        <v>15686.737517243777</v>
      </c>
      <c r="S13" s="25">
        <f t="shared" si="2"/>
        <v>0.19627233822537088</v>
      </c>
      <c r="X13" s="22"/>
    </row>
    <row r="14" spans="1:24" ht="13.5" customHeight="1">
      <c r="A14" s="12" t="s">
        <v>28</v>
      </c>
      <c r="C14" s="13">
        <v>2254.5638955953837</v>
      </c>
      <c r="D14" s="13">
        <v>2257.3329527697474</v>
      </c>
      <c r="E14" s="13">
        <v>2694.593098275267</v>
      </c>
      <c r="F14" s="13">
        <v>2529.0948545958827</v>
      </c>
      <c r="G14" s="13">
        <v>2548.3905699279244</v>
      </c>
      <c r="H14" s="13">
        <v>2302.4944535901277</v>
      </c>
      <c r="I14" s="13"/>
      <c r="J14" s="13"/>
      <c r="K14" s="13"/>
      <c r="L14" s="13"/>
      <c r="M14" s="13"/>
      <c r="N14" s="13"/>
      <c r="O14" s="6">
        <f t="shared" si="0"/>
        <v>2431.078304125722</v>
      </c>
      <c r="P14" s="25">
        <f t="shared" si="1"/>
        <v>0.06051206820770706</v>
      </c>
      <c r="Q14" s="7" t="s">
        <v>28</v>
      </c>
      <c r="R14" s="6">
        <f t="shared" si="3"/>
        <v>2431.078304125722</v>
      </c>
      <c r="S14" s="25">
        <f t="shared" si="2"/>
        <v>0.030417632897548636</v>
      </c>
      <c r="X14" s="22"/>
    </row>
    <row r="15" spans="1:24" ht="13.5" customHeight="1">
      <c r="A15" s="12" t="s">
        <v>29</v>
      </c>
      <c r="B15" s="12"/>
      <c r="C15" s="13">
        <v>631.641540527344</v>
      </c>
      <c r="D15" s="13">
        <v>653.7431640625</v>
      </c>
      <c r="E15" s="13">
        <v>715.673217773438</v>
      </c>
      <c r="F15" s="13">
        <v>725.254455566406</v>
      </c>
      <c r="G15" s="13">
        <v>910.7783203125</v>
      </c>
      <c r="H15" s="13">
        <v>902.459533691406</v>
      </c>
      <c r="I15" s="13"/>
      <c r="J15" s="13"/>
      <c r="K15" s="13"/>
      <c r="L15" s="13"/>
      <c r="M15" s="13"/>
      <c r="N15" s="13"/>
      <c r="O15" s="6">
        <f t="shared" si="0"/>
        <v>756.5917053222656</v>
      </c>
      <c r="P15" s="25">
        <f t="shared" si="1"/>
        <v>0.01883235467987571</v>
      </c>
      <c r="Q15" s="12" t="s">
        <v>29</v>
      </c>
      <c r="R15" s="6">
        <f t="shared" si="3"/>
        <v>756.5917053222656</v>
      </c>
      <c r="S15" s="25">
        <f t="shared" si="2"/>
        <v>0.00946646955253023</v>
      </c>
      <c r="X15" s="22"/>
    </row>
    <row r="16" spans="1:24" ht="13.5" customHeight="1">
      <c r="A16" s="12" t="s">
        <v>30</v>
      </c>
      <c r="B16" s="12"/>
      <c r="C16" s="13">
        <v>1706.15388870239</v>
      </c>
      <c r="D16" s="13">
        <v>2250.56856536865</v>
      </c>
      <c r="E16" s="13">
        <v>2663.00994873047</v>
      </c>
      <c r="F16" s="13">
        <v>2671.66162109375</v>
      </c>
      <c r="G16" s="13">
        <v>2846.7102355957</v>
      </c>
      <c r="H16" s="13">
        <v>1739.11880493164</v>
      </c>
      <c r="I16" s="13"/>
      <c r="J16" s="13"/>
      <c r="K16" s="13"/>
      <c r="L16" s="13"/>
      <c r="M16" s="13"/>
      <c r="N16" s="13"/>
      <c r="O16" s="6">
        <f t="shared" si="0"/>
        <v>2312.8705107371</v>
      </c>
      <c r="P16" s="25">
        <f t="shared" si="1"/>
        <v>0.05756975325056412</v>
      </c>
      <c r="Q16" s="12" t="s">
        <v>30</v>
      </c>
      <c r="R16" s="6">
        <f t="shared" si="3"/>
        <v>2312.8705107371</v>
      </c>
      <c r="S16" s="25">
        <f t="shared" si="2"/>
        <v>0.028938617902917504</v>
      </c>
      <c r="X16" s="22"/>
    </row>
    <row r="17" spans="1:24" ht="13.5" customHeight="1">
      <c r="A17" s="12" t="s">
        <v>31</v>
      </c>
      <c r="C17" s="13">
        <v>2148.82598114014</v>
      </c>
      <c r="D17" s="13">
        <v>2377.44694519043</v>
      </c>
      <c r="E17" s="13">
        <v>4913.63965606689</v>
      </c>
      <c r="F17" s="13">
        <v>4364.07173156738</v>
      </c>
      <c r="G17" s="13">
        <v>3604.93306350708</v>
      </c>
      <c r="H17" s="13">
        <v>4452.01532363892</v>
      </c>
      <c r="I17" s="13"/>
      <c r="J17" s="13"/>
      <c r="K17" s="13"/>
      <c r="L17" s="13"/>
      <c r="M17" s="13"/>
      <c r="N17" s="13"/>
      <c r="O17" s="6">
        <f t="shared" si="0"/>
        <v>3643.488783518473</v>
      </c>
      <c r="P17" s="25">
        <f t="shared" si="1"/>
        <v>0.09069022639382814</v>
      </c>
      <c r="Q17" s="16" t="s">
        <v>31</v>
      </c>
      <c r="R17" s="6">
        <f t="shared" si="3"/>
        <v>3643.488783518473</v>
      </c>
      <c r="S17" s="25">
        <f t="shared" si="2"/>
        <v>0.045587303418125384</v>
      </c>
      <c r="V17" s="17"/>
      <c r="W17" s="17"/>
      <c r="X17" s="22"/>
    </row>
    <row r="18" spans="1:24" ht="13.5" customHeight="1">
      <c r="A18" s="12" t="s">
        <v>32</v>
      </c>
      <c r="C18" s="13">
        <v>12167.483581543</v>
      </c>
      <c r="D18" s="13">
        <v>13180.4801025391</v>
      </c>
      <c r="E18" s="13">
        <v>12356.592590332</v>
      </c>
      <c r="F18" s="13">
        <v>15674.5375366211</v>
      </c>
      <c r="G18" s="13">
        <v>14171.3071289063</v>
      </c>
      <c r="H18" s="13">
        <v>13517.5723876953</v>
      </c>
      <c r="I18" s="13"/>
      <c r="J18" s="13"/>
      <c r="K18" s="13"/>
      <c r="L18" s="13"/>
      <c r="M18" s="13"/>
      <c r="N18" s="13"/>
      <c r="O18" s="6">
        <f t="shared" si="0"/>
        <v>13511.328887939466</v>
      </c>
      <c r="P18" s="25">
        <f t="shared" si="1"/>
        <v>0.3363110327858342</v>
      </c>
      <c r="Q18" s="16" t="s">
        <v>32</v>
      </c>
      <c r="R18" s="6">
        <f t="shared" si="3"/>
        <v>13511.328887939466</v>
      </c>
      <c r="S18" s="25">
        <f t="shared" si="2"/>
        <v>0.16905364231745165</v>
      </c>
      <c r="V18" s="17"/>
      <c r="W18" s="17"/>
      <c r="X18" s="22"/>
    </row>
    <row r="19" spans="1:24" ht="13.5" customHeight="1">
      <c r="A19" s="12" t="s">
        <v>33</v>
      </c>
      <c r="C19" s="13">
        <v>1040.15983350575</v>
      </c>
      <c r="D19" s="13">
        <v>1269.5257909894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6">
        <f t="shared" si="0"/>
        <v>384.947604082525</v>
      </c>
      <c r="P19" s="25">
        <f t="shared" si="1"/>
        <v>0.00958174635309095</v>
      </c>
      <c r="Q19" s="16" t="s">
        <v>33</v>
      </c>
      <c r="R19" s="6">
        <f t="shared" si="3"/>
        <v>384.947604082525</v>
      </c>
      <c r="S19" s="25">
        <f t="shared" si="2"/>
        <v>0.004816461438490797</v>
      </c>
      <c r="V19" s="17"/>
      <c r="X19" s="22"/>
    </row>
    <row r="20" spans="1:19" ht="13.5" customHeight="1">
      <c r="A20" s="12"/>
      <c r="O20" s="6"/>
      <c r="P20" s="6"/>
      <c r="Q20" s="7"/>
      <c r="R20" s="6"/>
      <c r="S20" s="6"/>
    </row>
    <row r="21" spans="1:19" ht="12.75">
      <c r="A21" s="17" t="s">
        <v>34</v>
      </c>
      <c r="C21" s="17">
        <f aca="true" t="shared" si="4" ref="C21:N21">+SUM(C10:C19)</f>
        <v>84625.00435502827</v>
      </c>
      <c r="D21" s="17">
        <f t="shared" si="4"/>
        <v>88178.00199300057</v>
      </c>
      <c r="E21" s="17">
        <f t="shared" si="4"/>
        <v>77394.99691581719</v>
      </c>
      <c r="F21" s="17">
        <f>+SUM(F10:F19)</f>
        <v>75366.0059659481</v>
      </c>
      <c r="G21" s="17">
        <f>+SUM(G10:G19)</f>
        <v>78382.00039601329</v>
      </c>
      <c r="H21" s="17">
        <f>+SUM(H10:H19)</f>
        <v>78155.17305684097</v>
      </c>
      <c r="I21" s="17">
        <f>+SUM(I10:I19)</f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4">
        <f>+AVERAGE(C21:N21)</f>
        <v>40175.098556887366</v>
      </c>
      <c r="P21" s="25">
        <f>+SUM(P10:P19)</f>
        <v>1.9999999999999998</v>
      </c>
      <c r="Q21" s="7" t="s">
        <v>34</v>
      </c>
      <c r="R21" s="6">
        <f>+SUM(R10:R19)</f>
        <v>79923.32316962254</v>
      </c>
      <c r="S21" s="25">
        <f>+SUM(S10:S19)</f>
        <v>0.9999999999999999</v>
      </c>
    </row>
    <row r="22" spans="3:14" ht="12.75">
      <c r="C22" s="18">
        <f aca="true" t="shared" si="5" ref="C22:N22">+C21/(+MAX($C$21:$N$21))</f>
        <v>0.9597065304535441</v>
      </c>
      <c r="D22" s="18">
        <f t="shared" si="5"/>
        <v>1</v>
      </c>
      <c r="E22" s="18">
        <f t="shared" si="5"/>
        <v>0.8777132069964647</v>
      </c>
      <c r="F22" s="18">
        <f t="shared" si="5"/>
        <v>0.8547030354796488</v>
      </c>
      <c r="G22" s="18">
        <f t="shared" si="5"/>
        <v>0.8889065143734504</v>
      </c>
      <c r="H22" s="18">
        <f t="shared" si="5"/>
        <v>0.8863341342554439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</row>
    <row r="23" spans="1:19" ht="12.75">
      <c r="A23" s="7"/>
      <c r="B23" s="7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7"/>
      <c r="P23" s="7"/>
      <c r="Q23" s="7"/>
      <c r="R23" s="7"/>
      <c r="S23" s="7"/>
    </row>
    <row r="26" spans="1:15" ht="12.75">
      <c r="A26" s="4" t="s">
        <v>35</v>
      </c>
      <c r="C26" s="1">
        <f aca="true" t="shared" si="6" ref="C26:O26">+C10+C11+C12+C19</f>
        <v>50660.57455690205</v>
      </c>
      <c r="D26" s="1">
        <f t="shared" si="6"/>
        <v>52416.6088350415</v>
      </c>
      <c r="E26" s="1">
        <f t="shared" si="6"/>
        <v>37262.3142297268</v>
      </c>
      <c r="F26" s="1">
        <f>+F10+F11+F12+F19</f>
        <v>34228.4171826839</v>
      </c>
      <c r="G26" s="1">
        <f>+G10+G11+G12+G19</f>
        <v>37709.9443275928</v>
      </c>
      <c r="H26" s="1">
        <f>+H10+H11+H12+H19</f>
        <v>39770.7492973805</v>
      </c>
      <c r="I26" s="1">
        <f>+I10+I11+I12+I19</f>
        <v>0</v>
      </c>
      <c r="J26" s="1">
        <f t="shared" si="6"/>
        <v>0</v>
      </c>
      <c r="K26" s="1">
        <f t="shared" si="6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42008.10140488793</v>
      </c>
    </row>
    <row r="27" ht="12.75">
      <c r="A27" s="4"/>
    </row>
    <row r="28" spans="1:15" ht="12.75">
      <c r="A28" s="4" t="s">
        <v>36</v>
      </c>
      <c r="C28" s="1">
        <f aca="true" t="shared" si="7" ref="C28:O28">+C13+C14</f>
        <v>17310.324806213343</v>
      </c>
      <c r="D28" s="1">
        <f t="shared" si="7"/>
        <v>17299.154380798373</v>
      </c>
      <c r="E28" s="1">
        <f t="shared" si="7"/>
        <v>19483.767273187594</v>
      </c>
      <c r="F28" s="1">
        <f>+F13+F14</f>
        <v>17702.063438415567</v>
      </c>
      <c r="G28" s="1">
        <f>+G13+G14</f>
        <v>19138.327320098913</v>
      </c>
      <c r="H28" s="1">
        <f>+H13+H14</f>
        <v>17773.2577095032</v>
      </c>
      <c r="I28" s="1">
        <f>+I13+I14</f>
        <v>0</v>
      </c>
      <c r="J28" s="1">
        <f t="shared" si="7"/>
        <v>0</v>
      </c>
      <c r="K28" s="1">
        <f t="shared" si="7"/>
        <v>0</v>
      </c>
      <c r="L28" s="1">
        <f t="shared" si="7"/>
        <v>0</v>
      </c>
      <c r="M28" s="1">
        <f t="shared" si="7"/>
        <v>0</v>
      </c>
      <c r="N28" s="1">
        <f t="shared" si="7"/>
        <v>0</v>
      </c>
      <c r="O28" s="1">
        <f t="shared" si="7"/>
        <v>18117.8158213695</v>
      </c>
    </row>
    <row r="29" ht="12.75">
      <c r="A29" s="4"/>
    </row>
    <row r="30" spans="1:15" ht="12.75">
      <c r="A30" s="4" t="s">
        <v>37</v>
      </c>
      <c r="C30" s="1">
        <f aca="true" t="shared" si="8" ref="C30:O30">+C15+C16+C17+C18</f>
        <v>16654.104991912875</v>
      </c>
      <c r="D30" s="1">
        <f t="shared" si="8"/>
        <v>18462.23877716068</v>
      </c>
      <c r="E30" s="1">
        <f t="shared" si="8"/>
        <v>20648.915412902796</v>
      </c>
      <c r="F30" s="1">
        <f>+F15+F16+F17+F18</f>
        <v>23435.525344848636</v>
      </c>
      <c r="G30" s="1">
        <f>+G15+G16+G17+G18</f>
        <v>21533.728748321577</v>
      </c>
      <c r="H30" s="1">
        <f>+H15+H16+H17+H18</f>
        <v>20611.166049957264</v>
      </c>
      <c r="I30" s="1">
        <f>+I15+I16+I17+I18</f>
        <v>0</v>
      </c>
      <c r="J30" s="1">
        <f t="shared" si="8"/>
        <v>0</v>
      </c>
      <c r="K30" s="1">
        <f t="shared" si="8"/>
        <v>0</v>
      </c>
      <c r="L30" s="1">
        <f t="shared" si="8"/>
        <v>0</v>
      </c>
      <c r="M30" s="1">
        <f t="shared" si="8"/>
        <v>0</v>
      </c>
      <c r="N30" s="1">
        <f t="shared" si="8"/>
        <v>0</v>
      </c>
      <c r="O30" s="1">
        <f t="shared" si="8"/>
        <v>20224.279887517303</v>
      </c>
    </row>
    <row r="32" s="17" customFormat="1" ht="12.75">
      <c r="O32" s="26"/>
    </row>
    <row r="33" s="17" customFormat="1" ht="12.75">
      <c r="O33" s="26"/>
    </row>
    <row r="34" s="17" customFormat="1" ht="12.75"/>
    <row r="35" s="17" customFormat="1" ht="12.75">
      <c r="O35" s="26"/>
    </row>
    <row r="36" spans="15:16" s="17" customFormat="1" ht="12.75">
      <c r="O36" s="26"/>
      <c r="P36" s="21"/>
    </row>
    <row r="37" s="17" customFormat="1" ht="12.75"/>
    <row r="38" s="17" customFormat="1" ht="12.75"/>
    <row r="39" spans="1:14" s="17" customFormat="1" ht="12.75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7" customFormat="1" ht="12.75">
      <c r="A40" s="1"/>
      <c r="B40" s="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7" customFormat="1" ht="12.75">
      <c r="A41" s="1"/>
      <c r="B41" s="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s="17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s="17" customFormat="1" ht="12.75">
      <c r="A43" s="1"/>
      <c r="B43" s="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1:14" s="17" customFormat="1" ht="12.75">
      <c r="A44" s="22"/>
      <c r="B44" s="1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3" s="17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s="17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4" s="17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6" s="17" customFormat="1" ht="12.75">
      <c r="A48" s="1"/>
      <c r="B48" s="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1"/>
    </row>
    <row r="49" s="17" customFormat="1" ht="12.75"/>
    <row r="50" spans="1:14" s="17" customFormat="1" ht="12.75">
      <c r="A50" s="23"/>
      <c r="B50" s="24"/>
      <c r="C50" s="28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3" s="17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s="17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s="17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5" s="17" customFormat="1" ht="12.75">
      <c r="A54" s="24"/>
      <c r="B54" s="2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1"/>
      <c r="O54" s="21"/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pans="1:14" s="17" customFormat="1" ht="12.75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7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7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7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5" s="17" customFormat="1" ht="12.75">
      <c r="A66" s="1"/>
      <c r="B66" s="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</row>
    <row r="67" spans="1:14" s="17" customFormat="1" ht="12.75">
      <c r="A67" s="22"/>
      <c r="B67" s="1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7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7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7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5" s="17" customFormat="1" ht="12.75">
      <c r="A71" s="1"/>
      <c r="B71" s="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</row>
    <row r="72" s="17" customFormat="1" ht="12.75"/>
    <row r="73" s="17" customFormat="1" ht="12.75"/>
    <row r="74" s="17" customFormat="1" ht="12.75"/>
    <row r="75" s="17" customFormat="1" ht="12.75"/>
    <row r="76" spans="13:15" s="17" customFormat="1" ht="12.75">
      <c r="M76" s="27"/>
      <c r="N76" s="13"/>
      <c r="O76" s="1"/>
    </row>
    <row r="77" spans="13:14" s="17" customFormat="1" ht="12.75">
      <c r="M77" s="27"/>
      <c r="N77" s="13"/>
    </row>
    <row r="78" spans="13:14" s="17" customFormat="1" ht="12.75">
      <c r="M78" s="27"/>
      <c r="N78" s="13"/>
    </row>
    <row r="79" spans="13:14" s="17" customFormat="1" ht="12.75">
      <c r="M79" s="27"/>
      <c r="N79" s="13"/>
    </row>
    <row r="80" spans="13:14" s="17" customFormat="1" ht="12.75">
      <c r="M80" s="27"/>
      <c r="N80" s="13"/>
    </row>
    <row r="81" spans="13:15" s="17" customFormat="1" ht="12.75">
      <c r="M81" s="27"/>
      <c r="N81" s="13"/>
      <c r="O81" s="1"/>
    </row>
    <row r="82" spans="13:15" s="17" customFormat="1" ht="12.75">
      <c r="M82" s="27"/>
      <c r="N82" s="13"/>
      <c r="O82" s="1"/>
    </row>
    <row r="83" spans="13:15" s="17" customFormat="1" ht="12.75">
      <c r="M83" s="27"/>
      <c r="N83" s="13"/>
      <c r="O83" s="1"/>
    </row>
    <row r="84" spans="13:15" s="17" customFormat="1" ht="12.75">
      <c r="M84" s="27"/>
      <c r="N84" s="13"/>
      <c r="O84" s="1"/>
    </row>
    <row r="85" spans="13:15" s="17" customFormat="1" ht="12.75">
      <c r="M85" s="27"/>
      <c r="N85" s="13"/>
      <c r="O85" s="1"/>
    </row>
    <row r="86" spans="14:15" s="17" customFormat="1" ht="12.75">
      <c r="N86"/>
      <c r="O86" s="1"/>
    </row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pans="1:26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</sheetData>
  <sheetProtection/>
  <mergeCells count="1">
    <mergeCell ref="U5:X5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amcneally</cp:lastModifiedBy>
  <dcterms:created xsi:type="dcterms:W3CDTF">2010-05-21T19:46:07Z</dcterms:created>
  <dcterms:modified xsi:type="dcterms:W3CDTF">2010-09-09T15:39:51Z</dcterms:modified>
  <cp:category/>
  <cp:version/>
  <cp:contentType/>
  <cp:contentStatus/>
</cp:coreProperties>
</file>